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DieseArbeitsmappe" defaultThemeVersion="124226"/>
  <bookViews>
    <workbookView xWindow="240" yWindow="90" windowWidth="18795" windowHeight="11445"/>
  </bookViews>
  <sheets>
    <sheet name="Tabelle1" sheetId="1" r:id="rId1"/>
    <sheet name="Tabelle2" sheetId="2" r:id="rId2"/>
    <sheet name="Tabelle3" sheetId="3" r:id="rId3"/>
  </sheets>
  <definedNames>
    <definedName name="Alter">Tabelle1!$H$13</definedName>
    <definedName name="Geschlecht">Tabelle1!$G$6</definedName>
    <definedName name="Gewicht">Tabelle1!$D$9</definedName>
    <definedName name="Größe">Tabelle1!$D$11</definedName>
    <definedName name="Grundumsatz">Tabelle1!$D$27</definedName>
    <definedName name="PALWert">Tabelle1!$H$23</definedName>
  </definedNames>
  <calcPr calcId="125725"/>
</workbook>
</file>

<file path=xl/calcChain.xml><?xml version="1.0" encoding="utf-8"?>
<calcChain xmlns="http://schemas.openxmlformats.org/spreadsheetml/2006/main">
  <c r="E17" i="1"/>
  <c r="H18"/>
  <c r="H19"/>
  <c r="H20"/>
  <c r="H21"/>
  <c r="H22"/>
  <c r="H17"/>
  <c r="D23"/>
  <c r="E23" s="1"/>
  <c r="G13"/>
  <c r="H13" s="1"/>
  <c r="D11"/>
  <c r="D9"/>
  <c r="H23" l="1"/>
  <c r="D27"/>
  <c r="D28" s="1"/>
</calcChain>
</file>

<file path=xl/comments1.xml><?xml version="1.0" encoding="utf-8"?>
<comments xmlns="http://schemas.openxmlformats.org/spreadsheetml/2006/main">
  <authors>
    <author>H.-A. Riepel</author>
  </authors>
  <commentList>
    <comment ref="D17" authorId="0">
      <text>
        <r>
          <rPr>
            <sz val="8"/>
            <color indexed="81"/>
            <rFont val="Tahoma"/>
            <family val="2"/>
          </rPr>
          <t>keine Bewegung, Schlaf</t>
        </r>
      </text>
    </comment>
    <comment ref="D18" authorId="0">
      <text>
        <r>
          <rPr>
            <b/>
            <sz val="8"/>
            <color indexed="81"/>
            <rFont val="Tahoma"/>
            <family val="2"/>
          </rPr>
          <t>nur sitzend oder liegend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>sitzend, geringe Aktivitäten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>sitzend, stehend, gehend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überwiegend stehend und gehend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>anstrengende Arbeit;
Soprt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<sst xmlns="http://schemas.openxmlformats.org/spreadsheetml/2006/main" count="33" uniqueCount="32">
  <si>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Ihr Gewicht in Kg</t>
  </si>
  <si>
    <t>Ihre Körpergröße in cm</t>
  </si>
  <si>
    <t>Ihr Geschlecht</t>
  </si>
  <si>
    <t>Ihr Geburtstag</t>
  </si>
  <si>
    <t>körperliche Aktivität</t>
  </si>
  <si>
    <t>Zeit in Stunden</t>
  </si>
  <si>
    <t>Kategorie 1</t>
  </si>
  <si>
    <t>Kategorie 2</t>
  </si>
  <si>
    <t>Kategorie 3</t>
  </si>
  <si>
    <t>Kategorie 4</t>
  </si>
  <si>
    <t>Kategorie 5</t>
  </si>
  <si>
    <t>Kategorie 6</t>
  </si>
  <si>
    <t>Summe</t>
  </si>
  <si>
    <t>Hilfswerte</t>
  </si>
  <si>
    <t>weiblich</t>
  </si>
  <si>
    <t>männlich</t>
  </si>
  <si>
    <t>D11= Größe</t>
  </si>
  <si>
    <t>D9= Gewicht</t>
  </si>
  <si>
    <t>H13=Alter</t>
  </si>
  <si>
    <t>G6=Geschlecht</t>
  </si>
  <si>
    <t>H24=PALWert</t>
  </si>
  <si>
    <t>Konstante</t>
  </si>
  <si>
    <t>Ihr Grundumsatz</t>
  </si>
  <si>
    <t>kcal</t>
  </si>
  <si>
    <t>Das Ergebnis</t>
  </si>
  <si>
    <t>Ihr täglicher Energiebedarf</t>
  </si>
  <si>
    <t>Täglicher Grundumsatz in [kcal] für Männer:</t>
  </si>
  <si>
    <t>66,473 + 13,752 × Gewicht [kg] + 5,003 × Körpergröße [cm] - 6,755 × Alter [Jahre]</t>
  </si>
  <si>
    <t>Grundumsatz in [kcal/24 h] für Frauen:</t>
  </si>
  <si>
    <t>655,096 + 9,563 × Körpergewicht [kg] + 1,85× Größe [cm] - 4,676 × Alter [Jahre]</t>
  </si>
  <si>
    <t>Energiebedarf= Grundumsatz * PALWert</t>
  </si>
  <si>
    <t>ActiveSheet.GroupBoxes(1).Visible = False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</si>
</sst>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Tahoma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BCD0E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BCD0E8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theme="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theme="0"/>
      </left>
      <right/>
      <top/>
      <bottom/>
      <diagonal/>
    </border>
    <border>
      <left/>
      <right style="thick">
        <color theme="1" tint="0.34998626667073579"/>
      </right>
      <top style="thin">
        <color theme="1" tint="0.499984740745262"/>
      </top>
      <bottom/>
      <diagonal/>
    </border>
    <border>
      <left/>
      <right style="thick">
        <color theme="1" tint="0.34998626667073579"/>
      </right>
      <top/>
      <bottom/>
      <diagonal/>
    </border>
    <border>
      <left/>
      <right style="thick">
        <color rgb="FFBCD0E8"/>
      </right>
      <top/>
      <bottom style="thin">
        <color theme="1" tint="0.499984740745262"/>
      </bottom>
      <diagonal/>
    </border>
    <border>
      <left/>
      <right style="thick">
        <color rgb="FFBCD0E8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3" borderId="0" xfId="0" applyFill="1" applyProtection="1">
      <protection hidden="1"/>
    </xf>
    <xf numFmtId="0" fontId="0" fillId="4" borderId="1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8" fillId="4" borderId="0" xfId="0" applyFont="1" applyFill="1" applyBorder="1" applyAlignment="1" applyProtection="1">
      <alignment horizontal="right"/>
      <protection hidden="1"/>
    </xf>
    <xf numFmtId="0" fontId="8" fillId="4" borderId="0" xfId="0" applyFont="1" applyFill="1" applyBorder="1" applyAlignment="1" applyProtection="1">
      <alignment horizontal="center" vertical="top" wrapText="1" shrinkToFit="1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164" fontId="6" fillId="2" borderId="5" xfId="0" applyNumberFormat="1" applyFont="1" applyFill="1" applyBorder="1" applyAlignment="1" applyProtection="1">
      <alignment horizontal="center"/>
      <protection hidden="1"/>
    </xf>
    <xf numFmtId="0" fontId="9" fillId="4" borderId="0" xfId="0" applyFont="1" applyFill="1" applyBorder="1" applyProtection="1">
      <protection hidden="1"/>
    </xf>
    <xf numFmtId="0" fontId="11" fillId="4" borderId="7" xfId="0" applyFont="1" applyFill="1" applyBorder="1" applyProtection="1">
      <protection hidden="1"/>
    </xf>
    <xf numFmtId="0" fontId="11" fillId="4" borderId="10" xfId="0" applyFont="1" applyFill="1" applyBorder="1" applyProtection="1">
      <protection hidden="1"/>
    </xf>
    <xf numFmtId="164" fontId="0" fillId="3" borderId="4" xfId="0" applyNumberFormat="1" applyFont="1" applyFill="1" applyBorder="1" applyAlignment="1" applyProtection="1">
      <alignment horizontal="center"/>
      <protection locked="0" hidden="1"/>
    </xf>
    <xf numFmtId="164" fontId="0" fillId="3" borderId="6" xfId="0" applyNumberFormat="1" applyFont="1" applyFill="1" applyBorder="1" applyAlignment="1" applyProtection="1">
      <alignment horizontal="center"/>
      <protection locked="0" hidden="1"/>
    </xf>
    <xf numFmtId="164" fontId="1" fillId="4" borderId="0" xfId="0" applyNumberFormat="1" applyFont="1" applyFill="1" applyBorder="1" applyAlignment="1" applyProtection="1">
      <alignment horizontal="center"/>
      <protection locked="0" hidden="1"/>
    </xf>
    <xf numFmtId="1" fontId="1" fillId="4" borderId="0" xfId="0" applyNumberFormat="1" applyFont="1" applyFill="1" applyBorder="1" applyAlignment="1" applyProtection="1">
      <alignment horizontal="center"/>
      <protection locked="0" hidden="1"/>
    </xf>
    <xf numFmtId="14" fontId="0" fillId="3" borderId="4" xfId="0" applyNumberFormat="1" applyFont="1" applyFill="1" applyBorder="1" applyAlignment="1" applyProtection="1">
      <alignment horizontal="center"/>
      <protection locked="0" hidden="1"/>
    </xf>
    <xf numFmtId="0" fontId="0" fillId="4" borderId="14" xfId="0" applyFill="1" applyBorder="1" applyProtection="1">
      <protection hidden="1"/>
    </xf>
    <xf numFmtId="0" fontId="0" fillId="4" borderId="15" xfId="0" applyFill="1" applyBorder="1" applyProtection="1">
      <protection hidden="1"/>
    </xf>
    <xf numFmtId="0" fontId="1" fillId="4" borderId="15" xfId="0" applyFont="1" applyFill="1" applyBorder="1" applyProtection="1">
      <protection hidden="1"/>
    </xf>
    <xf numFmtId="0" fontId="0" fillId="3" borderId="17" xfId="0" applyFill="1" applyBorder="1" applyProtection="1">
      <protection hidden="1"/>
    </xf>
    <xf numFmtId="0" fontId="0" fillId="3" borderId="16" xfId="0" applyFill="1" applyBorder="1" applyProtection="1">
      <protection hidden="1"/>
    </xf>
    <xf numFmtId="164" fontId="10" fillId="4" borderId="8" xfId="0" applyNumberFormat="1" applyFont="1" applyFill="1" applyBorder="1" applyProtection="1">
      <protection hidden="1"/>
    </xf>
    <xf numFmtId="0" fontId="10" fillId="4" borderId="9" xfId="0" applyFont="1" applyFill="1" applyBorder="1" applyProtection="1">
      <protection hidden="1"/>
    </xf>
    <xf numFmtId="164" fontId="10" fillId="4" borderId="11" xfId="0" applyNumberFormat="1" applyFont="1" applyFill="1" applyBorder="1" applyProtection="1">
      <protection hidden="1"/>
    </xf>
    <xf numFmtId="0" fontId="10" fillId="4" borderId="12" xfId="0" applyFont="1" applyFill="1" applyBorder="1" applyProtection="1">
      <protection hidden="1"/>
    </xf>
    <xf numFmtId="0" fontId="0" fillId="0" borderId="0" xfId="0" applyAlignment="1">
      <alignment horizontal="left" vertical="center"/>
    </xf>
    <xf numFmtId="0" fontId="0" fillId="0" borderId="0" xfId="0" applyFont="1" applyProtection="1">
      <protection locked="0" hidden="1"/>
    </xf>
    <xf numFmtId="0" fontId="0" fillId="0" borderId="0" xfId="0" applyFont="1"/>
    <xf numFmtId="0" fontId="0" fillId="0" borderId="0" xfId="0" applyFont="1" applyAlignment="1" applyProtection="1">
      <alignment horizontal="right"/>
      <protection locked="0" hidden="1"/>
    </xf>
    <xf numFmtId="14" fontId="0" fillId="0" borderId="0" xfId="0" applyNumberFormat="1" applyFont="1" applyProtection="1">
      <protection locked="0" hidden="1"/>
    </xf>
    <xf numFmtId="2" fontId="0" fillId="0" borderId="0" xfId="0" applyNumberFormat="1" applyFont="1" applyProtection="1">
      <protection locked="0" hidden="1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/>
      <protection locked="0" hidden="1"/>
    </xf>
    <xf numFmtId="0" fontId="0" fillId="0" borderId="0" xfId="0" applyFont="1" applyAlignment="1"/>
    <xf numFmtId="0" fontId="0" fillId="0" borderId="0" xfId="0" applyFont="1" applyAlignment="1" applyProtection="1">
      <alignment horizontal="left" vertical="center"/>
      <protection locked="0" hidden="1"/>
    </xf>
    <xf numFmtId="0" fontId="0" fillId="0" borderId="0" xfId="0" applyFont="1" applyAlignment="1" applyProtection="1">
      <alignment horizontal="center"/>
      <protection locked="0" hidden="1"/>
    </xf>
    <xf numFmtId="0" fontId="8" fillId="4" borderId="0" xfId="0" applyFont="1" applyFill="1" applyBorder="1" applyAlignment="1" applyProtection="1">
      <alignment vertical="top" wrapText="1"/>
      <protection hidden="1"/>
    </xf>
    <xf numFmtId="0" fontId="12" fillId="0" borderId="0" xfId="0" applyFont="1" applyAlignment="1" applyProtection="1">
      <alignment vertical="top" wrapText="1"/>
      <protection hidden="1"/>
    </xf>
    <xf numFmtId="0" fontId="12" fillId="0" borderId="11" xfId="0" applyFont="1" applyBorder="1" applyAlignment="1" applyProtection="1">
      <alignment vertical="top" wrapText="1"/>
      <protection hidden="1"/>
    </xf>
    <xf numFmtId="0" fontId="8" fillId="4" borderId="13" xfId="0" applyFont="1" applyFill="1" applyBorder="1" applyAlignment="1" applyProtection="1">
      <alignment vertical="top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BCD0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1</xdr:row>
      <xdr:rowOff>47626</xdr:rowOff>
    </xdr:from>
    <xdr:to>
      <xdr:col>5</xdr:col>
      <xdr:colOff>323849</xdr:colOff>
      <xdr:row>6</xdr:row>
      <xdr:rowOff>19051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flipH="1">
          <a:off x="4276724" y="238126"/>
          <a:ext cx="933450" cy="933450"/>
        </a:xfrm>
        <a:prstGeom prst="rect">
          <a:avLst/>
        </a:prstGeom>
        <a:noFill/>
      </xdr:spPr>
    </xdr:pic>
    <xdr:clientData/>
  </xdr:twoCellAnchor>
  <xdr:oneCellAnchor>
    <xdr:from>
      <xdr:col>1</xdr:col>
      <xdr:colOff>308543</xdr:colOff>
      <xdr:row>1</xdr:row>
      <xdr:rowOff>67214</xdr:rowOff>
    </xdr:from>
    <xdr:ext cx="3783473" cy="468013"/>
    <xdr:sp macro="" textlink="">
      <xdr:nvSpPr>
        <xdr:cNvPr id="2" name="Rechteck 1"/>
        <xdr:cNvSpPr/>
      </xdr:nvSpPr>
      <xdr:spPr>
        <a:xfrm>
          <a:off x="1070543" y="257714"/>
          <a:ext cx="3783473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de-DE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Der Energiebedarfsrechner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P34"/>
  <sheetViews>
    <sheetView tabSelected="1" workbookViewId="0">
      <selection activeCell="G2" sqref="G2"/>
    </sheetView>
  </sheetViews>
  <sheetFormatPr baseColWidth="10" defaultRowHeight="15"/>
  <cols>
    <col min="2" max="2" width="5.5703125" customWidth="1"/>
    <col min="3" max="3" width="25.42578125" customWidth="1"/>
    <col min="4" max="4" width="14.5703125" customWidth="1"/>
    <col min="5" max="5" width="16.28515625" customWidth="1"/>
    <col min="6" max="6" width="6" customWidth="1"/>
    <col min="8" max="8" width="14.5703125" customWidth="1"/>
  </cols>
  <sheetData>
    <row r="2" spans="2:13">
      <c r="B2" s="1"/>
      <c r="C2" s="1"/>
      <c r="D2" s="1"/>
      <c r="E2" s="1"/>
      <c r="F2" s="24"/>
      <c r="G2" s="31"/>
      <c r="H2" s="31"/>
      <c r="I2" s="31"/>
      <c r="J2" s="31"/>
      <c r="K2" s="31"/>
      <c r="L2" s="31"/>
      <c r="M2" s="32"/>
    </row>
    <row r="3" spans="2:13">
      <c r="B3" s="1"/>
      <c r="C3" s="1"/>
      <c r="D3" s="1"/>
      <c r="E3" s="1"/>
      <c r="F3" s="24"/>
      <c r="G3" s="31"/>
      <c r="H3" s="31"/>
      <c r="I3" s="31"/>
      <c r="J3" s="31"/>
      <c r="K3" s="31"/>
      <c r="L3" s="31"/>
      <c r="M3" s="32"/>
    </row>
    <row r="4" spans="2:13">
      <c r="B4" s="1"/>
      <c r="C4" s="1"/>
      <c r="D4" s="1"/>
      <c r="E4" s="1"/>
      <c r="F4" s="25"/>
      <c r="G4" s="31"/>
      <c r="H4" s="31"/>
      <c r="I4" s="31"/>
      <c r="J4" s="31"/>
      <c r="K4" s="31"/>
      <c r="L4" s="31"/>
      <c r="M4" s="32"/>
    </row>
    <row r="5" spans="2:13">
      <c r="B5" s="2"/>
      <c r="C5" s="3"/>
      <c r="D5" s="3"/>
      <c r="E5" s="3"/>
      <c r="F5" s="21"/>
      <c r="G5" s="37" t="s">
        <v>13</v>
      </c>
      <c r="H5" s="31"/>
      <c r="I5" s="31"/>
      <c r="J5" s="31"/>
      <c r="K5" s="31"/>
      <c r="L5" s="31"/>
      <c r="M5" s="31"/>
    </row>
    <row r="6" spans="2:13" ht="15.75">
      <c r="B6" s="4"/>
      <c r="C6" s="5" t="s">
        <v>2</v>
      </c>
      <c r="D6" s="6"/>
      <c r="E6" s="7"/>
      <c r="F6" s="22"/>
      <c r="G6" s="31">
        <v>1</v>
      </c>
      <c r="H6" s="31" t="s">
        <v>19</v>
      </c>
      <c r="I6" s="31"/>
      <c r="J6" s="31"/>
      <c r="K6" s="31"/>
      <c r="L6" s="31"/>
      <c r="M6" s="31"/>
    </row>
    <row r="7" spans="2:13" ht="15.75">
      <c r="B7" s="4"/>
      <c r="C7" s="5"/>
      <c r="D7" s="6"/>
      <c r="E7" s="7"/>
      <c r="F7" s="22"/>
      <c r="G7" s="31"/>
      <c r="H7" s="31"/>
      <c r="I7" s="31"/>
      <c r="J7" s="31"/>
      <c r="K7" s="31"/>
      <c r="L7" s="31"/>
      <c r="M7" s="31"/>
    </row>
    <row r="8" spans="2:13">
      <c r="B8" s="4"/>
      <c r="C8" s="8"/>
      <c r="D8" s="7"/>
      <c r="E8" s="7"/>
      <c r="F8" s="22"/>
      <c r="G8" s="31"/>
      <c r="H8" s="31"/>
      <c r="I8" s="31"/>
      <c r="J8" s="31"/>
      <c r="K8" s="40" t="s">
        <v>21</v>
      </c>
      <c r="L8" s="40"/>
      <c r="M8" s="31"/>
    </row>
    <row r="9" spans="2:13">
      <c r="B9" s="4"/>
      <c r="C9" s="8" t="s">
        <v>0</v>
      </c>
      <c r="D9" s="18">
        <f>G9/10</f>
        <v>107.4</v>
      </c>
      <c r="E9" s="7"/>
      <c r="F9" s="22"/>
      <c r="G9" s="31">
        <v>1074</v>
      </c>
      <c r="H9" s="31"/>
      <c r="I9" s="31" t="s">
        <v>17</v>
      </c>
      <c r="J9" s="31"/>
      <c r="K9" s="33" t="s">
        <v>15</v>
      </c>
      <c r="L9" s="33" t="s">
        <v>14</v>
      </c>
      <c r="M9" s="31"/>
    </row>
    <row r="10" spans="2:13">
      <c r="B10" s="4"/>
      <c r="C10" s="8"/>
      <c r="D10" s="7"/>
      <c r="E10" s="7"/>
      <c r="F10" s="22"/>
      <c r="G10" s="31"/>
      <c r="H10" s="31"/>
      <c r="I10" s="31"/>
      <c r="J10" s="31"/>
      <c r="K10" s="31">
        <v>66.472999999999999</v>
      </c>
      <c r="L10" s="31">
        <v>655.096</v>
      </c>
      <c r="M10" s="31"/>
    </row>
    <row r="11" spans="2:13">
      <c r="B11" s="4"/>
      <c r="C11" s="8" t="s">
        <v>1</v>
      </c>
      <c r="D11" s="19">
        <f>G11/10</f>
        <v>170</v>
      </c>
      <c r="E11" s="7"/>
      <c r="F11" s="22"/>
      <c r="G11" s="31">
        <v>1700</v>
      </c>
      <c r="H11" s="31"/>
      <c r="I11" s="31" t="s">
        <v>16</v>
      </c>
      <c r="J11" s="31"/>
      <c r="K11" s="31">
        <v>13.752000000000001</v>
      </c>
      <c r="L11" s="31">
        <v>9.5630000000000006</v>
      </c>
      <c r="M11" s="31"/>
    </row>
    <row r="12" spans="2:13">
      <c r="B12" s="4"/>
      <c r="C12" s="8"/>
      <c r="D12" s="7"/>
      <c r="E12" s="7"/>
      <c r="F12" s="22"/>
      <c r="G12" s="31"/>
      <c r="H12" s="31"/>
      <c r="I12" s="31"/>
      <c r="J12" s="31"/>
      <c r="K12" s="31">
        <v>5.0030000000000001</v>
      </c>
      <c r="L12" s="31">
        <v>1.85</v>
      </c>
      <c r="M12" s="31"/>
    </row>
    <row r="13" spans="2:13">
      <c r="B13" s="4"/>
      <c r="C13" s="8" t="s">
        <v>3</v>
      </c>
      <c r="D13" s="8"/>
      <c r="E13" s="20">
        <v>19176</v>
      </c>
      <c r="F13" s="22"/>
      <c r="G13" s="34">
        <f ca="1">TODAY()</f>
        <v>41382</v>
      </c>
      <c r="H13" s="31">
        <f ca="1">DATEDIF(E13,G13,"Y")</f>
        <v>60</v>
      </c>
      <c r="I13" s="31" t="s">
        <v>18</v>
      </c>
      <c r="J13" s="31"/>
      <c r="K13" s="31">
        <v>6.7549999999999999</v>
      </c>
      <c r="L13" s="31">
        <v>4.6760000000000002</v>
      </c>
      <c r="M13" s="31"/>
    </row>
    <row r="14" spans="2:13">
      <c r="B14" s="4"/>
      <c r="C14" s="8"/>
      <c r="D14" s="7"/>
      <c r="E14" s="7"/>
      <c r="F14" s="22"/>
      <c r="G14" s="31"/>
      <c r="H14" s="31"/>
      <c r="I14" s="31"/>
      <c r="J14" s="31"/>
      <c r="K14" s="31"/>
      <c r="L14" s="31"/>
      <c r="M14" s="31"/>
    </row>
    <row r="15" spans="2:13">
      <c r="B15" s="4"/>
      <c r="C15" s="8"/>
      <c r="D15" s="7"/>
      <c r="E15" s="7"/>
      <c r="F15" s="22"/>
      <c r="G15" s="31"/>
      <c r="H15" s="31"/>
      <c r="I15" s="31"/>
      <c r="J15" s="31"/>
      <c r="K15" s="31"/>
      <c r="L15" s="31"/>
      <c r="M15" s="31"/>
    </row>
    <row r="16" spans="2:13">
      <c r="B16" s="8"/>
      <c r="C16" s="9" t="s">
        <v>4</v>
      </c>
      <c r="D16" s="10" t="s">
        <v>5</v>
      </c>
      <c r="E16" s="8"/>
      <c r="F16" s="23"/>
      <c r="G16" s="31"/>
      <c r="H16" s="31"/>
      <c r="I16" s="31"/>
      <c r="J16" s="31"/>
      <c r="K16" s="31"/>
      <c r="L16" s="31"/>
      <c r="M16" s="31"/>
    </row>
    <row r="17" spans="2:16">
      <c r="B17" s="8"/>
      <c r="C17" s="11" t="s">
        <v>6</v>
      </c>
      <c r="D17" s="16">
        <v>7</v>
      </c>
      <c r="E17" s="44" t="str">
        <f>IF(D17=0,"Benötigen Sie keinen Schlaf?","")</f>
        <v/>
      </c>
      <c r="F17" s="23"/>
      <c r="G17" s="31">
        <v>0.95</v>
      </c>
      <c r="H17" s="31">
        <f>G17*D17</f>
        <v>6.6499999999999995</v>
      </c>
      <c r="I17" s="31"/>
      <c r="J17" s="31"/>
      <c r="K17" s="31"/>
      <c r="L17" s="31"/>
      <c r="M17" s="31"/>
    </row>
    <row r="18" spans="2:16">
      <c r="B18" s="8"/>
      <c r="C18" s="11" t="s">
        <v>7</v>
      </c>
      <c r="D18" s="16">
        <v>4</v>
      </c>
      <c r="E18" s="44"/>
      <c r="F18" s="23"/>
      <c r="G18" s="31">
        <v>1.2</v>
      </c>
      <c r="H18" s="31">
        <f t="shared" ref="H18:H22" si="0">G18*D18</f>
        <v>4.8</v>
      </c>
      <c r="I18" s="31"/>
      <c r="J18" s="31"/>
      <c r="K18" s="31"/>
      <c r="L18" s="31"/>
      <c r="M18" s="31"/>
    </row>
    <row r="19" spans="2:16">
      <c r="B19" s="8"/>
      <c r="C19" s="11" t="s">
        <v>8</v>
      </c>
      <c r="D19" s="16">
        <v>4</v>
      </c>
      <c r="E19" s="8"/>
      <c r="F19" s="23"/>
      <c r="G19" s="31">
        <v>1.4</v>
      </c>
      <c r="H19" s="31">
        <f t="shared" si="0"/>
        <v>5.6</v>
      </c>
      <c r="I19" s="31"/>
      <c r="J19" s="31"/>
      <c r="K19" s="31"/>
      <c r="L19" s="31"/>
      <c r="M19" s="31"/>
    </row>
    <row r="20" spans="2:16">
      <c r="B20" s="8"/>
      <c r="C20" s="11" t="s">
        <v>9</v>
      </c>
      <c r="D20" s="16">
        <v>6</v>
      </c>
      <c r="E20" s="8"/>
      <c r="F20" s="23"/>
      <c r="G20" s="31">
        <v>1.65</v>
      </c>
      <c r="H20" s="31">
        <f t="shared" si="0"/>
        <v>9.8999999999999986</v>
      </c>
      <c r="I20" s="31"/>
      <c r="J20" s="31"/>
      <c r="K20" s="31"/>
      <c r="L20" s="31"/>
      <c r="M20" s="31"/>
    </row>
    <row r="21" spans="2:16">
      <c r="B21" s="8"/>
      <c r="C21" s="11" t="s">
        <v>10</v>
      </c>
      <c r="D21" s="16">
        <v>3</v>
      </c>
      <c r="E21" s="8"/>
      <c r="F21" s="23"/>
      <c r="G21" s="31">
        <v>1.85</v>
      </c>
      <c r="H21" s="31">
        <f t="shared" si="0"/>
        <v>5.5500000000000007</v>
      </c>
      <c r="I21" s="31"/>
      <c r="J21" s="31"/>
      <c r="K21" s="31"/>
      <c r="L21" s="31"/>
      <c r="M21" s="31"/>
    </row>
    <row r="22" spans="2:16">
      <c r="B22" s="8"/>
      <c r="C22" s="11" t="s">
        <v>11</v>
      </c>
      <c r="D22" s="17">
        <v>0</v>
      </c>
      <c r="E22" s="8"/>
      <c r="F22" s="23"/>
      <c r="G22" s="31">
        <v>2.2999999999999998</v>
      </c>
      <c r="H22" s="31">
        <f t="shared" si="0"/>
        <v>0</v>
      </c>
      <c r="I22" s="31"/>
      <c r="J22" s="31"/>
      <c r="K22" s="31"/>
      <c r="L22" s="31"/>
      <c r="M22" s="31"/>
    </row>
    <row r="23" spans="2:16">
      <c r="B23" s="8"/>
      <c r="C23" s="11" t="s">
        <v>12</v>
      </c>
      <c r="D23" s="12">
        <f>SUM(D17:D22)</f>
        <v>24</v>
      </c>
      <c r="E23" s="41" t="str">
        <f>IF(D23&lt;&gt;24, "Bitte Eingaben überprüfen! 
Der Tag hat 24 Stunden.","")</f>
        <v/>
      </c>
      <c r="F23" s="23"/>
      <c r="G23" s="31"/>
      <c r="H23" s="35">
        <f>SUM(H17:H22)/24</f>
        <v>1.3541666666666667</v>
      </c>
      <c r="I23" s="31" t="s">
        <v>20</v>
      </c>
      <c r="J23" s="31"/>
      <c r="K23" s="31"/>
      <c r="L23" s="31"/>
      <c r="M23" s="31"/>
    </row>
    <row r="24" spans="2:16">
      <c r="B24" s="8"/>
      <c r="C24" s="8"/>
      <c r="D24" s="8"/>
      <c r="E24" s="41"/>
      <c r="F24" s="23"/>
      <c r="G24" s="31"/>
      <c r="H24" s="31"/>
      <c r="I24" s="31"/>
      <c r="J24" s="31"/>
      <c r="K24" s="31"/>
      <c r="L24" s="31"/>
      <c r="M24" s="31"/>
    </row>
    <row r="25" spans="2:16">
      <c r="B25" s="8"/>
      <c r="C25" s="8"/>
      <c r="D25" s="8"/>
      <c r="E25" s="42"/>
      <c r="F25" s="23"/>
      <c r="G25" s="31"/>
      <c r="H25" s="39" t="s">
        <v>26</v>
      </c>
      <c r="I25" s="39"/>
      <c r="J25" s="39"/>
      <c r="K25" s="39"/>
      <c r="L25" s="39"/>
      <c r="M25" s="39"/>
    </row>
    <row r="26" spans="2:16">
      <c r="B26" s="8"/>
      <c r="C26" s="13" t="s">
        <v>24</v>
      </c>
      <c r="D26" s="8"/>
      <c r="E26" s="43"/>
      <c r="F26" s="23"/>
      <c r="G26" s="31"/>
      <c r="H26" s="39" t="s">
        <v>27</v>
      </c>
      <c r="I26" s="39"/>
      <c r="J26" s="39"/>
      <c r="K26" s="39"/>
      <c r="L26" s="39"/>
      <c r="M26" s="39"/>
    </row>
    <row r="27" spans="2:16" ht="18.75">
      <c r="B27" s="8"/>
      <c r="C27" s="14" t="s">
        <v>22</v>
      </c>
      <c r="D27" s="26">
        <f ca="1">IF(Geschlecht=1,K10+K11*Gewicht+K12*Größe-K13*Alter,L10+L11*Gewicht+L12*Größe-L13*Alter)</f>
        <v>1988.6478</v>
      </c>
      <c r="E27" s="27" t="s">
        <v>23</v>
      </c>
      <c r="F27" s="23"/>
      <c r="G27" s="31"/>
      <c r="H27" s="39" t="s">
        <v>28</v>
      </c>
      <c r="I27" s="39"/>
      <c r="J27" s="39"/>
      <c r="K27" s="39"/>
      <c r="L27" s="39"/>
      <c r="M27" s="39"/>
    </row>
    <row r="28" spans="2:16" ht="18.75">
      <c r="B28" s="8"/>
      <c r="C28" s="15" t="s">
        <v>25</v>
      </c>
      <c r="D28" s="28">
        <f ca="1">Grundumsatz*PALWert</f>
        <v>2692.9605624999999</v>
      </c>
      <c r="E28" s="29" t="s">
        <v>23</v>
      </c>
      <c r="F28" s="23"/>
      <c r="G28" s="31"/>
      <c r="H28" s="39" t="s">
        <v>29</v>
      </c>
      <c r="I28" s="39"/>
      <c r="J28" s="39"/>
      <c r="K28" s="39"/>
      <c r="L28" s="39"/>
      <c r="M28" s="39"/>
    </row>
    <row r="29" spans="2:16">
      <c r="B29" s="8"/>
      <c r="C29" s="8"/>
      <c r="D29" s="8"/>
      <c r="E29" s="8"/>
      <c r="F29" s="23"/>
      <c r="G29" s="31"/>
      <c r="H29" s="31"/>
      <c r="I29" s="31"/>
      <c r="J29" s="31"/>
      <c r="K29" s="31"/>
      <c r="L29" s="31"/>
      <c r="M29" s="31"/>
    </row>
    <row r="30" spans="2:16">
      <c r="B30" s="8"/>
      <c r="C30" s="8"/>
      <c r="D30" s="8"/>
      <c r="E30" s="8"/>
      <c r="F30" s="23"/>
      <c r="G30" s="31"/>
      <c r="H30" s="31" t="s">
        <v>30</v>
      </c>
      <c r="I30" s="31"/>
      <c r="J30" s="31"/>
      <c r="K30" s="31"/>
      <c r="L30" s="31"/>
      <c r="M30" s="31"/>
    </row>
    <row r="31" spans="2:16">
      <c r="B31" s="8"/>
      <c r="C31" s="8"/>
      <c r="D31" s="8"/>
      <c r="E31" s="8"/>
      <c r="F31" s="23"/>
      <c r="G31" s="32"/>
      <c r="H31" s="32"/>
      <c r="I31" s="32"/>
      <c r="J31" s="32"/>
      <c r="K31" s="32"/>
      <c r="L31" s="32"/>
      <c r="M31" s="32"/>
    </row>
    <row r="32" spans="2:16">
      <c r="B32" s="8"/>
      <c r="C32" s="8"/>
      <c r="D32" s="8"/>
      <c r="E32" s="8"/>
      <c r="F32" s="23"/>
      <c r="G32" s="32"/>
      <c r="H32" s="38" t="s">
        <v>31</v>
      </c>
      <c r="I32" s="38"/>
      <c r="J32" s="38"/>
      <c r="K32" s="38"/>
      <c r="L32" s="36"/>
      <c r="M32" s="36"/>
      <c r="N32" s="30"/>
      <c r="O32" s="30"/>
      <c r="P32" s="30"/>
    </row>
    <row r="33" spans="2:6">
      <c r="B33" s="8"/>
      <c r="C33" s="8"/>
      <c r="D33" s="8"/>
      <c r="E33" s="8"/>
      <c r="F33" s="23"/>
    </row>
    <row r="34" spans="2:6">
      <c r="B34" s="8"/>
      <c r="C34" s="8"/>
      <c r="D34" s="8"/>
      <c r="E34" s="8"/>
      <c r="F34" s="23"/>
    </row>
  </sheetData>
  <sheetProtection sheet="1" objects="1" scenarios="1" selectLockedCells="1"/>
  <mergeCells count="8">
    <mergeCell ref="H32:K32"/>
    <mergeCell ref="H28:M28"/>
    <mergeCell ref="H27:M27"/>
    <mergeCell ref="K8:L8"/>
    <mergeCell ref="E23:E26"/>
    <mergeCell ref="E17:E18"/>
    <mergeCell ref="H25:M25"/>
    <mergeCell ref="H26:M26"/>
  </mergeCells>
  <pageMargins left="0.7" right="0.7" top="0.78740157499999996" bottom="0.78740157499999996" header="0.3" footer="0.3"/>
  <pageSetup paperSize="9" orientation="portrait" horizontalDpi="4294967294" verticalDpi="0" r:id="rId1"/>
  <ignoredErrors>
    <ignoredError sqref="D11 D9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Tabelle1</vt:lpstr>
      <vt:lpstr>Tabelle2</vt:lpstr>
      <vt:lpstr>Tabelle3</vt:lpstr>
      <vt:lpstr>Alter</vt:lpstr>
      <vt:lpstr>Geschlecht</vt:lpstr>
      <vt:lpstr>Gewicht</vt:lpstr>
      <vt:lpstr>Größe</vt:lpstr>
      <vt:lpstr>Grundumsatz</vt:lpstr>
      <vt:lpstr>PALWert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H.-A. Riepel</dc:creator>
  <cp:lastModifiedBy>H.-A. Riepel</cp:lastModifiedBy>
  <cp:lastPrinted>2013-04-18T16:29:51Z</cp:lastPrinted>
  <dcterms:created xsi:type="dcterms:W3CDTF">2013-04-16T16:25:49Z</dcterms:created>
  <dcterms:modified xsi:type="dcterms:W3CDTF">2013-04-18T16:30:00Z</dcterms:modified>
</cp:coreProperties>
</file>